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730" windowHeight="117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65" i="1" l="1"/>
  <c r="F65" i="1"/>
  <c r="H65" i="1" s="1"/>
  <c r="G64" i="1"/>
  <c r="F64" i="1"/>
  <c r="H64" i="1" s="1"/>
  <c r="G63" i="1" l="1"/>
  <c r="F63" i="1"/>
  <c r="H63" i="1" l="1"/>
  <c r="G17" i="1"/>
  <c r="F17" i="1"/>
  <c r="G59" i="1"/>
  <c r="F59" i="1"/>
  <c r="G32" i="1"/>
  <c r="F32" i="1"/>
  <c r="G44" i="1"/>
  <c r="F44" i="1"/>
  <c r="G43" i="1"/>
  <c r="F43" i="1"/>
  <c r="G39" i="1"/>
  <c r="F39" i="1"/>
  <c r="G54" i="1"/>
  <c r="F54" i="1"/>
  <c r="G53" i="1"/>
  <c r="F53" i="1"/>
  <c r="G52" i="1"/>
  <c r="F52" i="1"/>
  <c r="G51" i="1"/>
  <c r="F51" i="1"/>
  <c r="G48" i="1"/>
  <c r="F48" i="1"/>
  <c r="G26" i="1"/>
  <c r="F26" i="1"/>
  <c r="G50" i="1"/>
  <c r="F50" i="1"/>
  <c r="H17" i="1" l="1"/>
  <c r="H59" i="1"/>
  <c r="H32" i="1"/>
  <c r="H43" i="1"/>
  <c r="H44" i="1"/>
  <c r="H52" i="1"/>
  <c r="H54" i="1"/>
  <c r="H51" i="1"/>
  <c r="H39" i="1"/>
  <c r="H53" i="1"/>
  <c r="H48" i="1"/>
  <c r="H50" i="1"/>
  <c r="H26" i="1"/>
  <c r="G16" i="1"/>
  <c r="F16" i="1"/>
  <c r="G42" i="1"/>
  <c r="F42" i="1"/>
  <c r="G41" i="1"/>
  <c r="F41" i="1"/>
  <c r="G40" i="1"/>
  <c r="F40" i="1"/>
  <c r="F38" i="1"/>
  <c r="G38" i="1"/>
  <c r="F49" i="1"/>
  <c r="I45" i="1" s="1"/>
  <c r="G49" i="1"/>
  <c r="I46" i="1" s="1"/>
  <c r="G37" i="1"/>
  <c r="F37" i="1"/>
  <c r="G36" i="1"/>
  <c r="F36" i="1"/>
  <c r="H16" i="1" l="1"/>
  <c r="H42" i="1"/>
  <c r="H41" i="1"/>
  <c r="H40" i="1"/>
  <c r="H37" i="1"/>
  <c r="H36" i="1"/>
  <c r="G62" i="1" l="1"/>
  <c r="F62" i="1"/>
  <c r="G60" i="1"/>
  <c r="F60" i="1"/>
  <c r="G58" i="1"/>
  <c r="F58" i="1"/>
  <c r="G15" i="1"/>
  <c r="F15" i="1"/>
  <c r="G14" i="1"/>
  <c r="F14" i="1"/>
  <c r="G13" i="1"/>
  <c r="F13" i="1"/>
  <c r="G61" i="1"/>
  <c r="F61" i="1"/>
  <c r="G35" i="1"/>
  <c r="F35" i="1"/>
  <c r="G34" i="1"/>
  <c r="F34" i="1"/>
  <c r="G33" i="1"/>
  <c r="F33" i="1"/>
  <c r="G31" i="1"/>
  <c r="F31" i="1"/>
  <c r="G30" i="1"/>
  <c r="F30" i="1"/>
  <c r="I57" i="1" l="1"/>
  <c r="I58" i="1"/>
  <c r="I30" i="1"/>
  <c r="I31" i="1"/>
  <c r="H62" i="1"/>
  <c r="H60" i="1"/>
  <c r="H58" i="1"/>
  <c r="H49" i="1"/>
  <c r="H55" i="1" s="1"/>
  <c r="H15" i="1"/>
  <c r="H14" i="1"/>
  <c r="H13" i="1"/>
  <c r="H61" i="1"/>
  <c r="H38" i="1"/>
  <c r="H45" i="1" s="1"/>
  <c r="H30" i="1"/>
  <c r="H33" i="1"/>
  <c r="H35" i="1"/>
  <c r="H34" i="1"/>
  <c r="H31" i="1"/>
  <c r="G25" i="1"/>
  <c r="G21" i="1"/>
  <c r="G22" i="1"/>
  <c r="G23" i="1"/>
  <c r="G24" i="1"/>
  <c r="G9" i="1"/>
  <c r="G10" i="1"/>
  <c r="G11" i="1"/>
  <c r="G12" i="1"/>
  <c r="G8" i="1"/>
  <c r="F21" i="1"/>
  <c r="F22" i="1"/>
  <c r="F23" i="1"/>
  <c r="F24" i="1"/>
  <c r="F25" i="1"/>
  <c r="F11" i="1"/>
  <c r="F12" i="1"/>
  <c r="F10" i="1"/>
  <c r="F9" i="1"/>
  <c r="F8" i="1"/>
  <c r="I13" i="1" l="1"/>
  <c r="H69" i="1" s="1"/>
  <c r="H66" i="1"/>
  <c r="H67" i="1" s="1"/>
  <c r="I21" i="1"/>
  <c r="I12" i="1"/>
  <c r="H68" i="1" s="1"/>
  <c r="I20" i="1"/>
  <c r="H56" i="1"/>
  <c r="H46" i="1"/>
  <c r="H25" i="1"/>
  <c r="H24" i="1"/>
  <c r="H23" i="1"/>
  <c r="H22" i="1"/>
  <c r="H21" i="1"/>
  <c r="H12" i="1"/>
  <c r="H11" i="1"/>
  <c r="H27" i="1" l="1"/>
  <c r="H10" i="1"/>
  <c r="H9" i="1"/>
  <c r="H8" i="1"/>
  <c r="H18" i="1" l="1"/>
  <c r="H70" i="1"/>
  <c r="H19" i="1" l="1"/>
  <c r="H71" i="1"/>
  <c r="H28" i="1"/>
</calcChain>
</file>

<file path=xl/sharedStrings.xml><?xml version="1.0" encoding="utf-8"?>
<sst xmlns="http://schemas.openxmlformats.org/spreadsheetml/2006/main" count="79" uniqueCount="59">
  <si>
    <t>№</t>
  </si>
  <si>
    <t>Наименование работ</t>
  </si>
  <si>
    <t>Всего, руб., в т.ч. НДС 18%</t>
  </si>
  <si>
    <t>Кол-во</t>
  </si>
  <si>
    <t xml:space="preserve">Стоимость материалов (оборудования)  за ед. , руб, в т.ч. НДС 18% </t>
  </si>
  <si>
    <t xml:space="preserve">Общая стоимость материалов (оборудования), руб, в т.ч. НДС 18% </t>
  </si>
  <si>
    <t>В том числе НДС (18%)</t>
  </si>
  <si>
    <t>ВСЕГО</t>
  </si>
  <si>
    <t>ОБЪЕКТ</t>
  </si>
  <si>
    <t>АДРЕС</t>
  </si>
  <si>
    <t xml:space="preserve">Общая стоимость работ, руб, в т.ч. НДС 18% </t>
  </si>
  <si>
    <t xml:space="preserve">Стоимость работ  за ед. , руб, в т.ч. НДС 18% </t>
  </si>
  <si>
    <t>I</t>
  </si>
  <si>
    <t>КОМПАНИЯ (участник тендера)</t>
  </si>
  <si>
    <t xml:space="preserve">ИТОГО Стоимость материалов (оборудования) </t>
  </si>
  <si>
    <t>ИТОГО Стоимость монтажных работ</t>
  </si>
  <si>
    <t>ИТОГО:</t>
  </si>
  <si>
    <t>Подготовка територии</t>
  </si>
  <si>
    <t>Покрытие (искуственная трава) м2</t>
  </si>
  <si>
    <t>Ворота футбольные шт.</t>
  </si>
  <si>
    <t>Стойки регулируемые по высоте (волейбол, бонбинтон, тенис) 1 к-т.</t>
  </si>
  <si>
    <t>Стойка с карзиной для баскетбола  шт.</t>
  </si>
  <si>
    <t>Вывоз грунта м3</t>
  </si>
  <si>
    <t>Планировка м2</t>
  </si>
  <si>
    <t>Послойная трамбовка м2</t>
  </si>
  <si>
    <t>Детский игровой комплекс к-т</t>
  </si>
  <si>
    <t>Ограждение м.п.</t>
  </si>
  <si>
    <t>Туалет</t>
  </si>
  <si>
    <t>Благоустройства</t>
  </si>
  <si>
    <t>Кусты шт.</t>
  </si>
  <si>
    <t>Освещение к-т</t>
  </si>
  <si>
    <t>Карусель</t>
  </si>
  <si>
    <t>Качель</t>
  </si>
  <si>
    <t>Качель (ловец снов)</t>
  </si>
  <si>
    <t>Качель пружина</t>
  </si>
  <si>
    <t>Горка</t>
  </si>
  <si>
    <t>Песочница</t>
  </si>
  <si>
    <t>Геотекстиль м2</t>
  </si>
  <si>
    <t>СНП "Северная жемчужина"</t>
  </si>
  <si>
    <t xml:space="preserve">Детско-спортивная площадка
</t>
  </si>
  <si>
    <t>Сетка защитная м2</t>
  </si>
  <si>
    <t>Выемка грунта м3 4600/2*1,5</t>
  </si>
  <si>
    <t>Засыпка песком катлована до отметки м3  4600/2*1,3</t>
  </si>
  <si>
    <t>Навес</t>
  </si>
  <si>
    <t>Скамейка</t>
  </si>
  <si>
    <t>Урная</t>
  </si>
  <si>
    <t>Навес детский "Автобус"</t>
  </si>
  <si>
    <t>Качель  (маетник)</t>
  </si>
  <si>
    <t>Грунт растительный м3</t>
  </si>
  <si>
    <t>Газон м2 (трава-смесь)</t>
  </si>
  <si>
    <t xml:space="preserve">Спортивная площадка №1 (футбол) </t>
  </si>
  <si>
    <t xml:space="preserve">Спортивная площадка №2 (волейбол, баскетбол, банбентон и т.д.) </t>
  </si>
  <si>
    <t>Детская площадка № 1 376 м2</t>
  </si>
  <si>
    <t>Велопарковка 30 м2 на 15 паркомест</t>
  </si>
  <si>
    <t>Бетонный бортовой камень м.п</t>
  </si>
  <si>
    <t>Отсев 0-5 мм. 5 см. 2710 м2  м3</t>
  </si>
  <si>
    <t>Щебень 5-20 мм. 15 см.  2900 м2  м3</t>
  </si>
  <si>
    <t>Щебень 20-40 мм. 20 см.  2900 м2  м3</t>
  </si>
  <si>
    <t>Плиточное мощение 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</si>
</sst>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0" xfId="0" applyFont="1"/>
    <xf numFmtId="0" fontId="5" fillId="2" borderId="1" xfId="0" applyFont="1" applyFill="1" applyBorder="1"/>
    <xf numFmtId="0" fontId="5" fillId="2" borderId="9" xfId="0" applyFont="1" applyFill="1" applyBorder="1"/>
    <xf numFmtId="0" fontId="4" fillId="0" borderId="2" xfId="0" applyFont="1" applyBorder="1" applyAlignment="1">
      <alignment horizontal="center"/>
    </xf>
    <xf numFmtId="0" fontId="5" fillId="3" borderId="2" xfId="0" applyFont="1" applyFill="1" applyBorder="1"/>
    <xf numFmtId="0" fontId="1" fillId="0" borderId="3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/>
    </xf>
    <xf numFmtId="4" fontId="5" fillId="2" borderId="10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4" fontId="0" fillId="0" borderId="0" xfId="0" applyNumberFormat="1"/>
    <xf numFmtId="0" fontId="4" fillId="0" borderId="2" xfId="0" applyFont="1" applyBorder="1" applyAlignment="1">
      <alignment horizontal="center" vertical="center"/>
    </xf>
    <xf numFmtId="4" fontId="0" fillId="0" borderId="15" xfId="0" applyNumberFormat="1" applyBorder="1" applyAlignment="1"/>
    <xf numFmtId="0" fontId="0" fillId="0" borderId="0" xfId="0" applyAlignment="1"/>
    <xf numFmtId="4" fontId="0" fillId="0" borderId="14" xfId="0" applyNumberFormat="1" applyBorder="1" applyAlignment="1"/>
    <xf numFmtId="0" fontId="1" fillId="0" borderId="3" xfId="0" applyFont="1" applyBorder="1" applyAlignment="1">
      <alignment horizontal="center" vertical="center" wrapText="1"/>
    </xf>
    <xf numFmtId="0" fontId="0" fillId="4" borderId="0" xfId="0" applyFill="1"/>
    <xf numFmtId="0" fontId="7" fillId="4" borderId="3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center" vertical="center" wrapText="1"/>
    </xf>
    <xf numFmtId="4" fontId="1" fillId="4" borderId="3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/>
    </xf>
    <xf numFmtId="4" fontId="4" fillId="4" borderId="2" xfId="0" applyNumberFormat="1" applyFont="1" applyFill="1" applyBorder="1" applyAlignment="1">
      <alignment horizontal="center"/>
    </xf>
    <xf numFmtId="4" fontId="4" fillId="4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2" fillId="0" borderId="0" xfId="0" applyFont="1" applyAlignment="1"/>
    <xf numFmtId="0" fontId="0" fillId="0" borderId="0" xfId="0" applyAlignment="1"/>
    <xf numFmtId="0" fontId="1" fillId="3" borderId="11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0" xfId="0" applyFont="1" applyAlignment="1"/>
    <xf numFmtId="4" fontId="0" fillId="0" borderId="14" xfId="0" applyNumberFormat="1" applyBorder="1" applyAlignment="1"/>
    <xf numFmtId="4" fontId="0" fillId="0" borderId="0" xfId="0" applyNumberFormat="1" applyBorder="1" applyAlignment="1"/>
    <xf numFmtId="4" fontId="0" fillId="0" borderId="15" xfId="0" applyNumberFormat="1" applyBorder="1" applyAlignment="1"/>
    <xf numFmtId="0" fontId="2" fillId="0" borderId="0" xfId="0" applyFont="1" applyAlignment="1">
      <alignment horizontal="left" wrapText="1"/>
    </xf>
    <xf numFmtId="4" fontId="0" fillId="4" borderId="0" xfId="0" applyNumberFormat="1" applyFill="1" applyAlignment="1"/>
    <xf numFmtId="0" fontId="0" fillId="4" borderId="0" xfId="0" applyFill="1" applyAlignment="1"/>
    <xf numFmtId="4" fontId="0" fillId="4" borderId="15" xfId="0" applyNumberFormat="1" applyFill="1" applyBorder="1" applyAlignment="1"/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abSelected="1" zoomScale="87" zoomScaleNormal="87" workbookViewId="0">
      <selection activeCell="D15" sqref="D15"/>
    </sheetView>
  </sheetViews>
  <sheetFormatPr defaultRowHeight="15" x14ac:dyDescent="0.25"/>
  <cols>
    <col min="1" max="1" width="8.7109375" customWidth="1"/>
    <col min="2" max="2" width="45.140625" customWidth="1"/>
    <col min="3" max="3" width="12.28515625" customWidth="1"/>
    <col min="4" max="4" width="23.85546875" customWidth="1"/>
    <col min="5" max="5" width="23.7109375" customWidth="1"/>
    <col min="6" max="6" width="23.5703125" customWidth="1"/>
    <col min="7" max="7" width="24.28515625" customWidth="1"/>
    <col min="8" max="8" width="22.28515625" customWidth="1"/>
    <col min="9" max="9" width="24.85546875" customWidth="1"/>
    <col min="10" max="10" width="22.5703125" customWidth="1"/>
    <col min="13" max="13" width="20.140625" customWidth="1"/>
  </cols>
  <sheetData>
    <row r="1" spans="1:13" ht="31.5" customHeight="1" x14ac:dyDescent="0.4">
      <c r="A1" s="5"/>
      <c r="B1" s="2" t="s">
        <v>13</v>
      </c>
      <c r="C1" s="52"/>
      <c r="D1" s="44"/>
      <c r="E1" s="44"/>
      <c r="F1" s="5"/>
      <c r="G1" s="5"/>
      <c r="H1" s="5"/>
    </row>
    <row r="2" spans="1:13" ht="44.25" customHeight="1" x14ac:dyDescent="0.25">
      <c r="A2" s="5"/>
      <c r="B2" s="2" t="s">
        <v>8</v>
      </c>
      <c r="C2" s="56" t="s">
        <v>39</v>
      </c>
      <c r="D2" s="56"/>
      <c r="E2" s="56"/>
      <c r="F2" s="44"/>
      <c r="G2" s="44"/>
      <c r="H2" s="5"/>
    </row>
    <row r="3" spans="1:13" ht="23.25" customHeight="1" x14ac:dyDescent="0.25">
      <c r="A3" s="5"/>
      <c r="B3" s="2" t="s">
        <v>9</v>
      </c>
      <c r="C3" s="43" t="s">
        <v>38</v>
      </c>
      <c r="D3" s="44"/>
      <c r="E3" s="44"/>
      <c r="F3" s="5"/>
      <c r="G3" s="5"/>
      <c r="H3" s="5"/>
    </row>
    <row r="4" spans="1:13" ht="15.75" thickBot="1" x14ac:dyDescent="0.3">
      <c r="A4" s="5"/>
      <c r="B4" s="5"/>
      <c r="C4" s="5"/>
      <c r="D4" s="5"/>
      <c r="E4" s="5"/>
      <c r="F4" s="5"/>
      <c r="G4" s="5"/>
      <c r="H4" s="5"/>
    </row>
    <row r="5" spans="1:13" ht="28.5" customHeight="1" x14ac:dyDescent="0.25">
      <c r="A5" s="48" t="s">
        <v>0</v>
      </c>
      <c r="B5" s="50" t="s">
        <v>1</v>
      </c>
      <c r="C5" s="50" t="s">
        <v>3</v>
      </c>
      <c r="D5" s="50" t="s">
        <v>4</v>
      </c>
      <c r="E5" s="50" t="s">
        <v>11</v>
      </c>
      <c r="F5" s="50" t="s">
        <v>5</v>
      </c>
      <c r="G5" s="50" t="s">
        <v>10</v>
      </c>
      <c r="H5" s="60" t="s">
        <v>2</v>
      </c>
    </row>
    <row r="6" spans="1:13" ht="33" customHeight="1" x14ac:dyDescent="0.25">
      <c r="A6" s="49"/>
      <c r="B6" s="51"/>
      <c r="C6" s="51"/>
      <c r="D6" s="51"/>
      <c r="E6" s="51"/>
      <c r="F6" s="51"/>
      <c r="G6" s="51"/>
      <c r="H6" s="61"/>
    </row>
    <row r="7" spans="1:13" ht="39" customHeight="1" x14ac:dyDescent="0.25">
      <c r="A7" s="3" t="s">
        <v>12</v>
      </c>
      <c r="B7" s="4" t="s">
        <v>17</v>
      </c>
      <c r="C7" s="3"/>
      <c r="D7" s="3"/>
      <c r="E7" s="3"/>
      <c r="F7" s="3"/>
      <c r="G7" s="3"/>
      <c r="H7" s="3"/>
    </row>
    <row r="8" spans="1:13" ht="20.25" customHeight="1" x14ac:dyDescent="0.25">
      <c r="A8" s="19">
        <v>1.1000000000000001</v>
      </c>
      <c r="B8" s="20" t="s">
        <v>41</v>
      </c>
      <c r="C8" s="16">
        <v>3450</v>
      </c>
      <c r="D8" s="12">
        <v>0</v>
      </c>
      <c r="E8" s="12">
        <v>200</v>
      </c>
      <c r="F8" s="12">
        <f>SUM(C8*D8)</f>
        <v>0</v>
      </c>
      <c r="G8" s="12">
        <f>SUM(C8*E8)</f>
        <v>690000</v>
      </c>
      <c r="H8" s="12">
        <f t="shared" ref="H8:H12" si="0">SUM(F8)+G8</f>
        <v>690000</v>
      </c>
    </row>
    <row r="9" spans="1:13" ht="16.5" customHeight="1" x14ac:dyDescent="0.25">
      <c r="A9" s="19">
        <v>1.2</v>
      </c>
      <c r="B9" s="20" t="s">
        <v>22</v>
      </c>
      <c r="C9" s="16">
        <v>3450</v>
      </c>
      <c r="D9" s="12">
        <v>0</v>
      </c>
      <c r="E9" s="12">
        <v>300</v>
      </c>
      <c r="F9" s="12">
        <f>SUM(C9*D9)</f>
        <v>0</v>
      </c>
      <c r="G9" s="12">
        <f t="shared" ref="G9:G12" si="1">SUM(C9*E9)</f>
        <v>1035000</v>
      </c>
      <c r="H9" s="12">
        <f>SUM(F9)+G9</f>
        <v>1035000</v>
      </c>
    </row>
    <row r="10" spans="1:13" ht="30.75" customHeight="1" x14ac:dyDescent="0.25">
      <c r="A10" s="19">
        <v>1.3</v>
      </c>
      <c r="B10" s="20" t="s">
        <v>42</v>
      </c>
      <c r="C10" s="16">
        <v>2990</v>
      </c>
      <c r="D10" s="12">
        <v>650</v>
      </c>
      <c r="E10" s="12">
        <v>0</v>
      </c>
      <c r="F10" s="12">
        <f>SUM(C10*D10)</f>
        <v>1943500</v>
      </c>
      <c r="G10" s="12">
        <f t="shared" si="1"/>
        <v>0</v>
      </c>
      <c r="H10" s="12">
        <f>SUM(F10)+G10</f>
        <v>1943500</v>
      </c>
    </row>
    <row r="11" spans="1:13" ht="16.5" customHeight="1" x14ac:dyDescent="0.25">
      <c r="A11" s="21">
        <v>1.4</v>
      </c>
      <c r="B11" s="22" t="s">
        <v>23</v>
      </c>
      <c r="C11" s="3">
        <v>4600</v>
      </c>
      <c r="D11" s="11">
        <v>0</v>
      </c>
      <c r="E11" s="11">
        <v>150</v>
      </c>
      <c r="F11" s="12">
        <f t="shared" ref="F11:F12" si="2">SUM(C11*D11)</f>
        <v>0</v>
      </c>
      <c r="G11" s="12">
        <f t="shared" si="1"/>
        <v>690000</v>
      </c>
      <c r="H11" s="11">
        <f t="shared" si="0"/>
        <v>690000</v>
      </c>
      <c r="I11" s="53"/>
      <c r="J11" s="44"/>
    </row>
    <row r="12" spans="1:13" x14ac:dyDescent="0.25">
      <c r="A12" s="19">
        <v>1.5</v>
      </c>
      <c r="B12" s="31" t="s">
        <v>24</v>
      </c>
      <c r="C12" s="32">
        <v>4600</v>
      </c>
      <c r="D12" s="33">
        <v>0</v>
      </c>
      <c r="E12" s="33">
        <v>200</v>
      </c>
      <c r="F12" s="33">
        <f t="shared" si="2"/>
        <v>0</v>
      </c>
      <c r="G12" s="33">
        <f t="shared" si="1"/>
        <v>920000</v>
      </c>
      <c r="H12" s="33">
        <f t="shared" si="0"/>
        <v>920000</v>
      </c>
      <c r="I12" s="26">
        <f>SUM(F8:F17)</f>
        <v>3948300</v>
      </c>
      <c r="J12" s="27"/>
    </row>
    <row r="13" spans="1:13" x14ac:dyDescent="0.25">
      <c r="A13" s="19">
        <v>1.6</v>
      </c>
      <c r="B13" s="31" t="s">
        <v>57</v>
      </c>
      <c r="C13" s="32">
        <v>525</v>
      </c>
      <c r="D13" s="33">
        <v>1400</v>
      </c>
      <c r="E13" s="33">
        <v>0</v>
      </c>
      <c r="F13" s="33">
        <f t="shared" ref="F13:F14" si="3">SUM(C13*D13)</f>
        <v>735000</v>
      </c>
      <c r="G13" s="33">
        <f t="shared" ref="G13:G14" si="4">SUM(C13*E13)</f>
        <v>0</v>
      </c>
      <c r="H13" s="33">
        <f t="shared" ref="H13:H14" si="5">SUM(F13)+G13</f>
        <v>735000</v>
      </c>
      <c r="I13" s="24">
        <f>SUM(G8:G17)</f>
        <v>3530100</v>
      </c>
    </row>
    <row r="14" spans="1:13" ht="19.5" customHeight="1" x14ac:dyDescent="0.25">
      <c r="A14" s="19">
        <v>1.7</v>
      </c>
      <c r="B14" s="31" t="s">
        <v>56</v>
      </c>
      <c r="C14" s="32">
        <v>465</v>
      </c>
      <c r="D14" s="33">
        <v>1500</v>
      </c>
      <c r="E14" s="33">
        <v>0</v>
      </c>
      <c r="F14" s="33">
        <f t="shared" si="3"/>
        <v>697500</v>
      </c>
      <c r="G14" s="33">
        <f t="shared" si="4"/>
        <v>0</v>
      </c>
      <c r="H14" s="33">
        <f t="shared" si="5"/>
        <v>697500</v>
      </c>
    </row>
    <row r="15" spans="1:13" ht="20.25" customHeight="1" x14ac:dyDescent="0.25">
      <c r="A15" s="19">
        <v>1.8</v>
      </c>
      <c r="B15" s="31" t="s">
        <v>55</v>
      </c>
      <c r="C15" s="32">
        <v>125</v>
      </c>
      <c r="D15" s="33">
        <v>1600</v>
      </c>
      <c r="E15" s="33">
        <v>0</v>
      </c>
      <c r="F15" s="33">
        <f t="shared" ref="F15:F16" si="6">SUM(C15*D15)</f>
        <v>200000</v>
      </c>
      <c r="G15" s="33">
        <f t="shared" ref="G15:G17" si="7">SUM(C15*E15)</f>
        <v>0</v>
      </c>
      <c r="H15" s="33">
        <f t="shared" ref="H15:H16" si="8">SUM(F15)+G15</f>
        <v>200000</v>
      </c>
    </row>
    <row r="16" spans="1:13" x14ac:dyDescent="0.25">
      <c r="A16" s="19">
        <v>1.9</v>
      </c>
      <c r="B16" s="31" t="s">
        <v>37</v>
      </c>
      <c r="C16" s="32">
        <v>9200</v>
      </c>
      <c r="D16" s="33">
        <v>15</v>
      </c>
      <c r="E16" s="33">
        <v>5</v>
      </c>
      <c r="F16" s="33">
        <f t="shared" si="6"/>
        <v>138000</v>
      </c>
      <c r="G16" s="33">
        <f t="shared" si="7"/>
        <v>46000</v>
      </c>
      <c r="H16" s="33">
        <f t="shared" si="8"/>
        <v>184000</v>
      </c>
      <c r="I16" s="30"/>
      <c r="J16" s="30"/>
      <c r="K16" s="30"/>
      <c r="L16" s="30"/>
      <c r="M16" s="30"/>
    </row>
    <row r="17" spans="1:13" x14ac:dyDescent="0.25">
      <c r="A17" s="63">
        <v>1.1000000000000001</v>
      </c>
      <c r="B17" s="20" t="s">
        <v>48</v>
      </c>
      <c r="C17" s="39">
        <v>426</v>
      </c>
      <c r="D17" s="12">
        <v>550</v>
      </c>
      <c r="E17" s="12">
        <v>350</v>
      </c>
      <c r="F17" s="12">
        <f>SUM(C17*D17)</f>
        <v>234300</v>
      </c>
      <c r="G17" s="12">
        <f t="shared" si="7"/>
        <v>149100</v>
      </c>
      <c r="H17" s="12">
        <f>SUM(F17)+G17</f>
        <v>383400</v>
      </c>
      <c r="I17" s="57"/>
      <c r="J17" s="58"/>
      <c r="K17" s="30"/>
      <c r="L17" s="30"/>
      <c r="M17" s="30"/>
    </row>
    <row r="18" spans="1:13" x14ac:dyDescent="0.25">
      <c r="A18" s="6"/>
      <c r="B18" s="40" t="s">
        <v>7</v>
      </c>
      <c r="C18" s="41"/>
      <c r="D18" s="41"/>
      <c r="E18" s="41"/>
      <c r="F18" s="41"/>
      <c r="G18" s="42"/>
      <c r="H18" s="13">
        <f>SUM(H8:H17)</f>
        <v>7478400</v>
      </c>
      <c r="I18" s="59"/>
      <c r="J18" s="58"/>
      <c r="K18" s="30"/>
      <c r="L18" s="30"/>
      <c r="M18" s="30"/>
    </row>
    <row r="19" spans="1:13" ht="22.5" customHeight="1" x14ac:dyDescent="0.25">
      <c r="A19" s="7"/>
      <c r="B19" s="40" t="s">
        <v>6</v>
      </c>
      <c r="C19" s="41"/>
      <c r="D19" s="41"/>
      <c r="E19" s="41"/>
      <c r="F19" s="41"/>
      <c r="G19" s="42"/>
      <c r="H19" s="14">
        <f>H18*18/118</f>
        <v>1140772.8813559322</v>
      </c>
    </row>
    <row r="20" spans="1:13" ht="24.75" customHeight="1" x14ac:dyDescent="0.25">
      <c r="A20" s="1">
        <v>2</v>
      </c>
      <c r="B20" s="10" t="s">
        <v>50</v>
      </c>
      <c r="C20" s="16"/>
      <c r="D20" s="12"/>
      <c r="E20" s="12"/>
      <c r="F20" s="12"/>
      <c r="G20" s="12"/>
      <c r="H20" s="12"/>
      <c r="I20" s="24">
        <f>SUM(F21:F26)</f>
        <v>1375000</v>
      </c>
    </row>
    <row r="21" spans="1:13" x14ac:dyDescent="0.25">
      <c r="A21" s="23">
        <v>2.1</v>
      </c>
      <c r="B21" s="22" t="s">
        <v>18</v>
      </c>
      <c r="C21" s="25">
        <v>880</v>
      </c>
      <c r="D21" s="17">
        <v>1000</v>
      </c>
      <c r="E21" s="17">
        <v>250</v>
      </c>
      <c r="F21" s="17">
        <f t="shared" ref="F21:F25" si="9">SUM(C21*D21)</f>
        <v>880000</v>
      </c>
      <c r="G21" s="12">
        <f t="shared" ref="G21:G25" si="10">SUM(C21*E21)</f>
        <v>220000</v>
      </c>
      <c r="H21" s="17">
        <f>SUM(F21)+G21</f>
        <v>1100000</v>
      </c>
      <c r="I21" s="28">
        <f>SUM(G21:G26)</f>
        <v>336500</v>
      </c>
      <c r="J21" s="27"/>
    </row>
    <row r="22" spans="1:13" x14ac:dyDescent="0.25">
      <c r="A22" s="23">
        <v>2.2000000000000002</v>
      </c>
      <c r="B22" s="22" t="s">
        <v>19</v>
      </c>
      <c r="C22" s="25">
        <v>2</v>
      </c>
      <c r="D22" s="17">
        <v>12000</v>
      </c>
      <c r="E22" s="17">
        <v>2500</v>
      </c>
      <c r="F22" s="17">
        <f t="shared" si="9"/>
        <v>24000</v>
      </c>
      <c r="G22" s="12">
        <f t="shared" si="10"/>
        <v>5000</v>
      </c>
      <c r="H22" s="17">
        <f t="shared" ref="H22:H24" si="11">SUM(F22)+G22</f>
        <v>29000</v>
      </c>
    </row>
    <row r="23" spans="1:13" x14ac:dyDescent="0.25">
      <c r="A23" s="23">
        <v>2.2999999999999998</v>
      </c>
      <c r="B23" s="22" t="s">
        <v>43</v>
      </c>
      <c r="C23" s="25">
        <v>1</v>
      </c>
      <c r="D23" s="17">
        <v>162000</v>
      </c>
      <c r="E23" s="17">
        <v>50000</v>
      </c>
      <c r="F23" s="17">
        <f t="shared" si="9"/>
        <v>162000</v>
      </c>
      <c r="G23" s="12">
        <f t="shared" si="10"/>
        <v>50000</v>
      </c>
      <c r="H23" s="17">
        <f t="shared" si="11"/>
        <v>212000</v>
      </c>
    </row>
    <row r="24" spans="1:13" x14ac:dyDescent="0.25">
      <c r="A24" s="38">
        <v>2.4</v>
      </c>
      <c r="B24" s="22" t="s">
        <v>44</v>
      </c>
      <c r="C24" s="8">
        <v>7</v>
      </c>
      <c r="D24" s="18">
        <v>25000</v>
      </c>
      <c r="E24" s="18">
        <v>5000</v>
      </c>
      <c r="F24" s="17">
        <f t="shared" si="9"/>
        <v>175000</v>
      </c>
      <c r="G24" s="12">
        <f t="shared" si="10"/>
        <v>35000</v>
      </c>
      <c r="H24" s="17">
        <f t="shared" si="11"/>
        <v>210000</v>
      </c>
    </row>
    <row r="25" spans="1:13" x14ac:dyDescent="0.25">
      <c r="A25" s="21">
        <v>2.5</v>
      </c>
      <c r="B25" s="34" t="s">
        <v>40</v>
      </c>
      <c r="C25" s="35">
        <v>700</v>
      </c>
      <c r="D25" s="36">
        <v>170</v>
      </c>
      <c r="E25" s="36">
        <v>35</v>
      </c>
      <c r="F25" s="37">
        <f t="shared" si="9"/>
        <v>119000</v>
      </c>
      <c r="G25" s="33">
        <f t="shared" si="10"/>
        <v>24500</v>
      </c>
      <c r="H25" s="37">
        <f t="shared" ref="H25" si="12">SUM(F25)+G25</f>
        <v>143500</v>
      </c>
    </row>
    <row r="26" spans="1:13" x14ac:dyDescent="0.25">
      <c r="A26" s="38">
        <v>2.6</v>
      </c>
      <c r="B26" s="22" t="s">
        <v>45</v>
      </c>
      <c r="C26" s="8">
        <v>4</v>
      </c>
      <c r="D26" s="18">
        <v>3750</v>
      </c>
      <c r="E26" s="18">
        <v>500</v>
      </c>
      <c r="F26" s="17">
        <f t="shared" ref="F26" si="13">SUM(C26*D26)</f>
        <v>15000</v>
      </c>
      <c r="G26" s="12">
        <f t="shared" ref="G26" si="14">SUM(C26*E26)</f>
        <v>2000</v>
      </c>
      <c r="H26" s="17">
        <f t="shared" ref="H26" si="15">SUM(F26)+G26</f>
        <v>17000</v>
      </c>
    </row>
    <row r="27" spans="1:13" x14ac:dyDescent="0.25">
      <c r="A27" s="6"/>
      <c r="B27" s="40" t="s">
        <v>7</v>
      </c>
      <c r="C27" s="41"/>
      <c r="D27" s="41"/>
      <c r="E27" s="41"/>
      <c r="F27" s="41"/>
      <c r="G27" s="42"/>
      <c r="H27" s="13">
        <f>SUM(H21:H26)</f>
        <v>1711500</v>
      </c>
    </row>
    <row r="28" spans="1:13" x14ac:dyDescent="0.25">
      <c r="A28" s="7"/>
      <c r="B28" s="40" t="s">
        <v>6</v>
      </c>
      <c r="C28" s="41"/>
      <c r="D28" s="41"/>
      <c r="E28" s="41"/>
      <c r="F28" s="41"/>
      <c r="G28" s="42"/>
      <c r="H28" s="14">
        <f>H27*18/118</f>
        <v>261076.27118644069</v>
      </c>
    </row>
    <row r="29" spans="1:13" x14ac:dyDescent="0.25">
      <c r="A29" s="25">
        <v>3</v>
      </c>
      <c r="B29" s="10" t="s">
        <v>52</v>
      </c>
      <c r="C29" s="29"/>
      <c r="D29" s="12"/>
      <c r="E29" s="12"/>
      <c r="F29" s="12"/>
      <c r="G29" s="12"/>
      <c r="H29" s="12"/>
    </row>
    <row r="30" spans="1:13" x14ac:dyDescent="0.25">
      <c r="A30" s="23">
        <v>3.1</v>
      </c>
      <c r="B30" s="22" t="s">
        <v>25</v>
      </c>
      <c r="C30" s="25">
        <v>1</v>
      </c>
      <c r="D30" s="17">
        <v>575977</v>
      </c>
      <c r="E30" s="17">
        <v>200000</v>
      </c>
      <c r="F30" s="17">
        <f t="shared" ref="F30:F35" si="16">SUM(C30*D30)</f>
        <v>575977</v>
      </c>
      <c r="G30" s="12">
        <f t="shared" ref="G30:G35" si="17">SUM(C30*E30)</f>
        <v>200000</v>
      </c>
      <c r="H30" s="17">
        <f>SUM(F30)+G30</f>
        <v>775977</v>
      </c>
      <c r="I30" s="24">
        <f>SUM(F30:F44)</f>
        <v>1415778</v>
      </c>
    </row>
    <row r="31" spans="1:13" x14ac:dyDescent="0.25">
      <c r="A31" s="23">
        <v>3.2</v>
      </c>
      <c r="B31" s="22" t="s">
        <v>31</v>
      </c>
      <c r="C31" s="25">
        <v>1</v>
      </c>
      <c r="D31" s="17">
        <v>133493</v>
      </c>
      <c r="E31" s="17">
        <v>20000</v>
      </c>
      <c r="F31" s="17">
        <f t="shared" si="16"/>
        <v>133493</v>
      </c>
      <c r="G31" s="12">
        <f t="shared" si="17"/>
        <v>20000</v>
      </c>
      <c r="H31" s="17">
        <f t="shared" ref="H31:H34" si="18">SUM(F31)+G31</f>
        <v>153493</v>
      </c>
      <c r="I31" s="24">
        <f>SUM(G30:G44)</f>
        <v>487000</v>
      </c>
    </row>
    <row r="32" spans="1:13" x14ac:dyDescent="0.25">
      <c r="A32" s="23">
        <v>3.3</v>
      </c>
      <c r="B32" s="22" t="s">
        <v>31</v>
      </c>
      <c r="C32" s="25">
        <v>1</v>
      </c>
      <c r="D32" s="17">
        <v>64842</v>
      </c>
      <c r="E32" s="17">
        <v>20000</v>
      </c>
      <c r="F32" s="17">
        <f t="shared" ref="F32" si="19">SUM(C32*D32)</f>
        <v>64842</v>
      </c>
      <c r="G32" s="12">
        <f t="shared" ref="G32" si="20">SUM(C32*E32)</f>
        <v>20000</v>
      </c>
      <c r="H32" s="17">
        <f t="shared" ref="H32" si="21">SUM(F32)+G32</f>
        <v>84842</v>
      </c>
    </row>
    <row r="33" spans="1:10" x14ac:dyDescent="0.25">
      <c r="A33" s="38">
        <v>3.4</v>
      </c>
      <c r="B33" s="22" t="s">
        <v>32</v>
      </c>
      <c r="C33" s="25">
        <v>1</v>
      </c>
      <c r="D33" s="17">
        <v>100136</v>
      </c>
      <c r="E33" s="17">
        <v>35000</v>
      </c>
      <c r="F33" s="17">
        <f t="shared" si="16"/>
        <v>100136</v>
      </c>
      <c r="G33" s="12">
        <f t="shared" si="17"/>
        <v>35000</v>
      </c>
      <c r="H33" s="17">
        <f t="shared" si="18"/>
        <v>135136</v>
      </c>
    </row>
    <row r="34" spans="1:10" x14ac:dyDescent="0.25">
      <c r="A34" s="21">
        <v>3.5</v>
      </c>
      <c r="B34" s="22" t="s">
        <v>33</v>
      </c>
      <c r="C34" s="8">
        <v>1</v>
      </c>
      <c r="D34" s="18">
        <v>83634</v>
      </c>
      <c r="E34" s="18">
        <v>30000</v>
      </c>
      <c r="F34" s="17">
        <f t="shared" si="16"/>
        <v>83634</v>
      </c>
      <c r="G34" s="12">
        <f t="shared" si="17"/>
        <v>30000</v>
      </c>
      <c r="H34" s="17">
        <f t="shared" si="18"/>
        <v>113634</v>
      </c>
    </row>
    <row r="35" spans="1:10" x14ac:dyDescent="0.25">
      <c r="A35" s="23">
        <v>3.6</v>
      </c>
      <c r="B35" s="22" t="s">
        <v>31</v>
      </c>
      <c r="C35" s="25">
        <v>1</v>
      </c>
      <c r="D35" s="17">
        <v>39971</v>
      </c>
      <c r="E35" s="17">
        <v>30000</v>
      </c>
      <c r="F35" s="17">
        <f t="shared" si="16"/>
        <v>39971</v>
      </c>
      <c r="G35" s="12">
        <f t="shared" si="17"/>
        <v>30000</v>
      </c>
      <c r="H35" s="17">
        <f t="shared" ref="H35" si="22">SUM(F35)+G35</f>
        <v>69971</v>
      </c>
    </row>
    <row r="36" spans="1:10" x14ac:dyDescent="0.25">
      <c r="A36" s="23">
        <v>3.7</v>
      </c>
      <c r="B36" s="22" t="s">
        <v>31</v>
      </c>
      <c r="C36" s="25">
        <v>1</v>
      </c>
      <c r="D36" s="17">
        <v>52473</v>
      </c>
      <c r="E36" s="17">
        <v>20000</v>
      </c>
      <c r="F36" s="17">
        <f t="shared" ref="F36:F37" si="23">SUM(C36*D36)</f>
        <v>52473</v>
      </c>
      <c r="G36" s="12">
        <f t="shared" ref="G36:G37" si="24">SUM(C36*E36)</f>
        <v>20000</v>
      </c>
      <c r="H36" s="17">
        <f t="shared" ref="H36:H37" si="25">SUM(F36)+G36</f>
        <v>72473</v>
      </c>
      <c r="I36" s="55"/>
      <c r="J36" s="54"/>
    </row>
    <row r="37" spans="1:10" x14ac:dyDescent="0.25">
      <c r="A37" s="23">
        <v>3.8</v>
      </c>
      <c r="B37" s="22" t="s">
        <v>32</v>
      </c>
      <c r="C37" s="25">
        <v>1</v>
      </c>
      <c r="D37" s="17">
        <v>26582</v>
      </c>
      <c r="E37" s="17">
        <v>15000</v>
      </c>
      <c r="F37" s="17">
        <f t="shared" si="23"/>
        <v>26582</v>
      </c>
      <c r="G37" s="12">
        <f t="shared" si="24"/>
        <v>15000</v>
      </c>
      <c r="H37" s="17">
        <f t="shared" si="25"/>
        <v>41582</v>
      </c>
    </row>
    <row r="38" spans="1:10" ht="15.75" customHeight="1" x14ac:dyDescent="0.25">
      <c r="A38" s="23">
        <v>3.9</v>
      </c>
      <c r="B38" s="22" t="s">
        <v>47</v>
      </c>
      <c r="C38" s="25">
        <v>1</v>
      </c>
      <c r="D38" s="17">
        <v>29668</v>
      </c>
      <c r="E38" s="17">
        <v>15000</v>
      </c>
      <c r="F38" s="17">
        <f t="shared" ref="F38:F42" si="26">SUM(C38*D38)</f>
        <v>29668</v>
      </c>
      <c r="G38" s="12">
        <f t="shared" ref="G38:G42" si="27">SUM(C38*E38)</f>
        <v>15000</v>
      </c>
      <c r="H38" s="17">
        <f>SUM(F38)+G38</f>
        <v>44668</v>
      </c>
      <c r="I38" s="24"/>
    </row>
    <row r="39" spans="1:10" x14ac:dyDescent="0.25">
      <c r="A39" s="64">
        <v>3.1</v>
      </c>
      <c r="B39" s="22" t="s">
        <v>34</v>
      </c>
      <c r="C39" s="25">
        <v>1</v>
      </c>
      <c r="D39" s="17">
        <v>24003</v>
      </c>
      <c r="E39" s="17">
        <v>15000</v>
      </c>
      <c r="F39" s="17">
        <f t="shared" ref="F39" si="28">SUM(C39*D39)</f>
        <v>24003</v>
      </c>
      <c r="G39" s="12">
        <f t="shared" ref="G39" si="29">SUM(C39*E39)</f>
        <v>15000</v>
      </c>
      <c r="H39" s="17">
        <f>SUM(F39)+G39</f>
        <v>39003</v>
      </c>
    </row>
    <row r="40" spans="1:10" x14ac:dyDescent="0.25">
      <c r="A40" s="23">
        <v>3.11</v>
      </c>
      <c r="B40" s="22" t="s">
        <v>35</v>
      </c>
      <c r="C40" s="25">
        <v>1</v>
      </c>
      <c r="D40" s="17">
        <v>23231</v>
      </c>
      <c r="E40" s="17">
        <v>20000</v>
      </c>
      <c r="F40" s="17">
        <f t="shared" si="26"/>
        <v>23231</v>
      </c>
      <c r="G40" s="12">
        <f t="shared" si="27"/>
        <v>20000</v>
      </c>
      <c r="H40" s="17">
        <f t="shared" ref="H40:H41" si="30">SUM(F40)+G40</f>
        <v>43231</v>
      </c>
      <c r="I40" s="24"/>
    </row>
    <row r="41" spans="1:10" x14ac:dyDescent="0.25">
      <c r="A41" s="23">
        <v>3.12</v>
      </c>
      <c r="B41" s="22" t="s">
        <v>36</v>
      </c>
      <c r="C41" s="25">
        <v>1</v>
      </c>
      <c r="D41" s="17">
        <v>46632</v>
      </c>
      <c r="E41" s="17">
        <v>25000</v>
      </c>
      <c r="F41" s="17">
        <f t="shared" si="26"/>
        <v>46632</v>
      </c>
      <c r="G41" s="12">
        <f t="shared" si="27"/>
        <v>25000</v>
      </c>
      <c r="H41" s="17">
        <f t="shared" si="30"/>
        <v>71632</v>
      </c>
    </row>
    <row r="42" spans="1:10" x14ac:dyDescent="0.25">
      <c r="A42" s="23">
        <v>3.13</v>
      </c>
      <c r="B42" s="22" t="s">
        <v>46</v>
      </c>
      <c r="C42" s="25">
        <v>1</v>
      </c>
      <c r="D42" s="17">
        <v>100136</v>
      </c>
      <c r="E42" s="17">
        <v>20000</v>
      </c>
      <c r="F42" s="17">
        <f t="shared" si="26"/>
        <v>100136</v>
      </c>
      <c r="G42" s="12">
        <f t="shared" si="27"/>
        <v>20000</v>
      </c>
      <c r="H42" s="17">
        <f>SUM(F42)+G42</f>
        <v>120136</v>
      </c>
    </row>
    <row r="43" spans="1:10" x14ac:dyDescent="0.25">
      <c r="A43" s="23">
        <v>3.14</v>
      </c>
      <c r="B43" s="22" t="s">
        <v>44</v>
      </c>
      <c r="C43" s="8">
        <v>4</v>
      </c>
      <c r="D43" s="18">
        <v>25000</v>
      </c>
      <c r="E43" s="18">
        <v>5000</v>
      </c>
      <c r="F43" s="17">
        <f t="shared" ref="F43:F44" si="31">SUM(C43*D43)</f>
        <v>100000</v>
      </c>
      <c r="G43" s="12">
        <f t="shared" ref="G43:G44" si="32">SUM(C43*E43)</f>
        <v>20000</v>
      </c>
      <c r="H43" s="17">
        <f t="shared" ref="H43" si="33">SUM(F43)+G43</f>
        <v>120000</v>
      </c>
    </row>
    <row r="44" spans="1:10" x14ac:dyDescent="0.25">
      <c r="A44" s="23">
        <v>3.15</v>
      </c>
      <c r="B44" s="22" t="s">
        <v>45</v>
      </c>
      <c r="C44" s="8">
        <v>4</v>
      </c>
      <c r="D44" s="18">
        <v>3750</v>
      </c>
      <c r="E44" s="18">
        <v>500</v>
      </c>
      <c r="F44" s="17">
        <f t="shared" si="31"/>
        <v>15000</v>
      </c>
      <c r="G44" s="12">
        <f t="shared" si="32"/>
        <v>2000</v>
      </c>
      <c r="H44" s="17">
        <f t="shared" ref="H44" si="34">SUM(F44)+G44</f>
        <v>17000</v>
      </c>
    </row>
    <row r="45" spans="1:10" x14ac:dyDescent="0.25">
      <c r="A45" s="6"/>
      <c r="B45" s="40" t="s">
        <v>7</v>
      </c>
      <c r="C45" s="41"/>
      <c r="D45" s="41"/>
      <c r="E45" s="41"/>
      <c r="F45" s="41"/>
      <c r="G45" s="42"/>
      <c r="H45" s="13">
        <f>SUM(H36:H44)</f>
        <v>569725</v>
      </c>
      <c r="I45" s="24">
        <f>SUM(F48:F54)</f>
        <v>937000</v>
      </c>
    </row>
    <row r="46" spans="1:10" x14ac:dyDescent="0.25">
      <c r="A46" s="7"/>
      <c r="B46" s="40" t="s">
        <v>6</v>
      </c>
      <c r="C46" s="41"/>
      <c r="D46" s="41"/>
      <c r="E46" s="41"/>
      <c r="F46" s="41"/>
      <c r="G46" s="42"/>
      <c r="H46" s="14">
        <f>H45*18/118</f>
        <v>86907.203389830509</v>
      </c>
      <c r="I46" s="24">
        <f>SUM(G48:G54)</f>
        <v>242000</v>
      </c>
    </row>
    <row r="47" spans="1:10" ht="28.5" x14ac:dyDescent="0.25">
      <c r="A47" s="25">
        <v>4</v>
      </c>
      <c r="B47" s="10" t="s">
        <v>51</v>
      </c>
      <c r="C47" s="29"/>
      <c r="D47" s="12"/>
      <c r="E47" s="12"/>
      <c r="F47" s="12"/>
      <c r="G47" s="12"/>
      <c r="H47" s="12"/>
    </row>
    <row r="48" spans="1:10" x14ac:dyDescent="0.25">
      <c r="A48" s="23">
        <v>4.0999999999999996</v>
      </c>
      <c r="B48" s="22" t="s">
        <v>18</v>
      </c>
      <c r="C48" s="25">
        <v>450</v>
      </c>
      <c r="D48" s="17">
        <v>1000</v>
      </c>
      <c r="E48" s="17">
        <v>250</v>
      </c>
      <c r="F48" s="17">
        <f t="shared" ref="F48" si="35">SUM(C48*D48)</f>
        <v>450000</v>
      </c>
      <c r="G48" s="12">
        <f t="shared" ref="G48" si="36">SUM(C48*E48)</f>
        <v>112500</v>
      </c>
      <c r="H48" s="17">
        <f>SUM(F48)+G48</f>
        <v>562500</v>
      </c>
    </row>
    <row r="49" spans="1:9" ht="30" x14ac:dyDescent="0.25">
      <c r="A49" s="62">
        <v>4.2</v>
      </c>
      <c r="B49" s="22" t="s">
        <v>20</v>
      </c>
      <c r="C49" s="25">
        <v>1</v>
      </c>
      <c r="D49" s="17">
        <v>25000</v>
      </c>
      <c r="E49" s="17">
        <v>10000</v>
      </c>
      <c r="F49" s="17">
        <f t="shared" ref="F49:F54" si="37">SUM(C49*D49)</f>
        <v>25000</v>
      </c>
      <c r="G49" s="12">
        <f t="shared" ref="G49:G54" si="38">SUM(C49*E49)</f>
        <v>10000</v>
      </c>
      <c r="H49" s="17">
        <f>SUM(F49)+G49</f>
        <v>35000</v>
      </c>
    </row>
    <row r="50" spans="1:9" x14ac:dyDescent="0.25">
      <c r="A50" s="23">
        <v>4.3</v>
      </c>
      <c r="B50" s="22" t="s">
        <v>21</v>
      </c>
      <c r="C50" s="8">
        <v>2</v>
      </c>
      <c r="D50" s="18">
        <v>50000</v>
      </c>
      <c r="E50" s="18">
        <v>15000</v>
      </c>
      <c r="F50" s="17">
        <f t="shared" si="37"/>
        <v>100000</v>
      </c>
      <c r="G50" s="12">
        <f t="shared" si="38"/>
        <v>30000</v>
      </c>
      <c r="H50" s="17">
        <f t="shared" ref="H50:H52" si="39">SUM(F50)+G50</f>
        <v>130000</v>
      </c>
    </row>
    <row r="51" spans="1:9" x14ac:dyDescent="0.25">
      <c r="A51" s="62">
        <v>4.4000000000000004</v>
      </c>
      <c r="B51" s="22" t="s">
        <v>43</v>
      </c>
      <c r="C51" s="25">
        <v>1</v>
      </c>
      <c r="D51" s="17">
        <v>162000</v>
      </c>
      <c r="E51" s="17">
        <v>50000</v>
      </c>
      <c r="F51" s="17">
        <f t="shared" si="37"/>
        <v>162000</v>
      </c>
      <c r="G51" s="12">
        <f t="shared" si="38"/>
        <v>50000</v>
      </c>
      <c r="H51" s="17">
        <f t="shared" si="39"/>
        <v>212000</v>
      </c>
    </row>
    <row r="52" spans="1:9" x14ac:dyDescent="0.25">
      <c r="A52" s="23">
        <v>4.5</v>
      </c>
      <c r="B52" s="22" t="s">
        <v>44</v>
      </c>
      <c r="C52" s="8">
        <v>4</v>
      </c>
      <c r="D52" s="18">
        <v>25000</v>
      </c>
      <c r="E52" s="18">
        <v>5000</v>
      </c>
      <c r="F52" s="17">
        <f t="shared" si="37"/>
        <v>100000</v>
      </c>
      <c r="G52" s="12">
        <f t="shared" si="38"/>
        <v>20000</v>
      </c>
      <c r="H52" s="17">
        <f t="shared" si="39"/>
        <v>120000</v>
      </c>
    </row>
    <row r="53" spans="1:9" x14ac:dyDescent="0.25">
      <c r="A53" s="62">
        <v>4.5999999999999996</v>
      </c>
      <c r="B53" s="34" t="s">
        <v>40</v>
      </c>
      <c r="C53" s="35">
        <v>500</v>
      </c>
      <c r="D53" s="36">
        <v>170</v>
      </c>
      <c r="E53" s="36">
        <v>35</v>
      </c>
      <c r="F53" s="37">
        <f t="shared" si="37"/>
        <v>85000</v>
      </c>
      <c r="G53" s="33">
        <f t="shared" si="38"/>
        <v>17500</v>
      </c>
      <c r="H53" s="37">
        <f t="shared" ref="H53" si="40">SUM(F53)+G53</f>
        <v>102500</v>
      </c>
    </row>
    <row r="54" spans="1:9" x14ac:dyDescent="0.25">
      <c r="A54" s="23">
        <v>4.7</v>
      </c>
      <c r="B54" s="22" t="s">
        <v>45</v>
      </c>
      <c r="C54" s="8">
        <v>4</v>
      </c>
      <c r="D54" s="18">
        <v>3750</v>
      </c>
      <c r="E54" s="18">
        <v>500</v>
      </c>
      <c r="F54" s="17">
        <f t="shared" si="37"/>
        <v>15000</v>
      </c>
      <c r="G54" s="12">
        <f t="shared" si="38"/>
        <v>2000</v>
      </c>
      <c r="H54" s="17">
        <f t="shared" ref="H54" si="41">SUM(F54)+G54</f>
        <v>17000</v>
      </c>
    </row>
    <row r="55" spans="1:9" x14ac:dyDescent="0.25">
      <c r="A55" s="6"/>
      <c r="B55" s="40" t="s">
        <v>7</v>
      </c>
      <c r="C55" s="41"/>
      <c r="D55" s="41"/>
      <c r="E55" s="41"/>
      <c r="F55" s="41"/>
      <c r="G55" s="42"/>
      <c r="H55" s="13">
        <f>SUM(H48:H54)</f>
        <v>1179000</v>
      </c>
    </row>
    <row r="56" spans="1:9" x14ac:dyDescent="0.25">
      <c r="A56" s="7"/>
      <c r="B56" s="40" t="s">
        <v>6</v>
      </c>
      <c r="C56" s="41"/>
      <c r="D56" s="41"/>
      <c r="E56" s="41"/>
      <c r="F56" s="41"/>
      <c r="G56" s="42"/>
      <c r="H56" s="14">
        <f>H55*18/118</f>
        <v>179847.45762711865</v>
      </c>
    </row>
    <row r="57" spans="1:9" x14ac:dyDescent="0.25">
      <c r="A57" s="8">
        <v>5</v>
      </c>
      <c r="B57" s="10" t="s">
        <v>28</v>
      </c>
      <c r="C57" s="29"/>
      <c r="D57" s="12"/>
      <c r="E57" s="12"/>
      <c r="F57" s="12"/>
      <c r="G57" s="12"/>
      <c r="H57" s="12"/>
      <c r="I57" s="24">
        <f>SUM(F58:F64)</f>
        <v>1144150</v>
      </c>
    </row>
    <row r="58" spans="1:9" x14ac:dyDescent="0.25">
      <c r="A58" s="23">
        <v>5.0999999999999996</v>
      </c>
      <c r="B58" s="22" t="s">
        <v>49</v>
      </c>
      <c r="C58" s="25">
        <v>1066</v>
      </c>
      <c r="D58" s="17">
        <v>50</v>
      </c>
      <c r="E58" s="17">
        <v>50</v>
      </c>
      <c r="F58" s="17">
        <f t="shared" ref="F58:F60" si="42">SUM(C58*D58)</f>
        <v>53300</v>
      </c>
      <c r="G58" s="12">
        <f t="shared" ref="G58:G60" si="43">SUM(C58*E58)</f>
        <v>53300</v>
      </c>
      <c r="H58" s="17">
        <f>SUM(F58)+G58</f>
        <v>106600</v>
      </c>
      <c r="I58" s="24">
        <f>SUM(G58:G64)</f>
        <v>897850</v>
      </c>
    </row>
    <row r="59" spans="1:9" x14ac:dyDescent="0.25">
      <c r="A59" s="23">
        <v>5.2</v>
      </c>
      <c r="B59" s="22" t="s">
        <v>29</v>
      </c>
      <c r="C59" s="25">
        <v>100</v>
      </c>
      <c r="D59" s="17">
        <v>550</v>
      </c>
      <c r="E59" s="17">
        <v>300</v>
      </c>
      <c r="F59" s="17">
        <f t="shared" ref="F59" si="44">SUM(C59*D59)</f>
        <v>55000</v>
      </c>
      <c r="G59" s="12">
        <f t="shared" ref="G59" si="45">SUM(C59*E59)</f>
        <v>30000</v>
      </c>
      <c r="H59" s="17">
        <f>SUM(F59)+G59</f>
        <v>85000</v>
      </c>
    </row>
    <row r="60" spans="1:9" x14ac:dyDescent="0.25">
      <c r="A60" s="23">
        <v>5.3</v>
      </c>
      <c r="B60" s="34" t="s">
        <v>27</v>
      </c>
      <c r="C60" s="35">
        <v>1</v>
      </c>
      <c r="D60" s="36">
        <v>0</v>
      </c>
      <c r="E60" s="36">
        <v>0</v>
      </c>
      <c r="F60" s="37">
        <f t="shared" si="42"/>
        <v>0</v>
      </c>
      <c r="G60" s="33">
        <f t="shared" si="43"/>
        <v>0</v>
      </c>
      <c r="H60" s="37">
        <f t="shared" ref="H60" si="46">SUM(F60)+G60</f>
        <v>0</v>
      </c>
    </row>
    <row r="61" spans="1:9" x14ac:dyDescent="0.25">
      <c r="A61" s="23">
        <v>5.4</v>
      </c>
      <c r="B61" s="31" t="s">
        <v>30</v>
      </c>
      <c r="C61" s="32">
        <v>1</v>
      </c>
      <c r="D61" s="33">
        <v>220000</v>
      </c>
      <c r="E61" s="33">
        <v>180000</v>
      </c>
      <c r="F61" s="33">
        <f t="shared" ref="F61:F62" si="47">SUM(C61*D61)</f>
        <v>220000</v>
      </c>
      <c r="G61" s="33">
        <f t="shared" ref="G61:G62" si="48">SUM(C61*E61)</f>
        <v>180000</v>
      </c>
      <c r="H61" s="33">
        <f t="shared" ref="H61" si="49">SUM(F61)+G61</f>
        <v>400000</v>
      </c>
    </row>
    <row r="62" spans="1:9" x14ac:dyDescent="0.25">
      <c r="A62" s="23">
        <v>5.5</v>
      </c>
      <c r="B62" s="22" t="s">
        <v>26</v>
      </c>
      <c r="C62" s="25">
        <v>372</v>
      </c>
      <c r="D62" s="17">
        <v>550</v>
      </c>
      <c r="E62" s="17">
        <v>250</v>
      </c>
      <c r="F62" s="17">
        <f t="shared" si="47"/>
        <v>204600</v>
      </c>
      <c r="G62" s="12">
        <f t="shared" si="48"/>
        <v>93000</v>
      </c>
      <c r="H62" s="17">
        <f t="shared" ref="H62" si="50">SUM(F62)+G62</f>
        <v>297600</v>
      </c>
    </row>
    <row r="63" spans="1:9" x14ac:dyDescent="0.25">
      <c r="A63" s="23">
        <v>5.6</v>
      </c>
      <c r="B63" s="22" t="s">
        <v>53</v>
      </c>
      <c r="C63" s="25">
        <v>3</v>
      </c>
      <c r="D63" s="17">
        <v>7000</v>
      </c>
      <c r="E63" s="17">
        <v>10000</v>
      </c>
      <c r="F63" s="17">
        <f t="shared" ref="F63" si="51">SUM(C63*D63)</f>
        <v>21000</v>
      </c>
      <c r="G63" s="12">
        <f t="shared" ref="G63" si="52">SUM(C63*E63)</f>
        <v>30000</v>
      </c>
      <c r="H63" s="17">
        <f t="shared" ref="H63" si="53">SUM(F63)+G63</f>
        <v>51000</v>
      </c>
    </row>
    <row r="64" spans="1:9" x14ac:dyDescent="0.25">
      <c r="A64" s="23">
        <v>5.7</v>
      </c>
      <c r="B64" s="22" t="s">
        <v>54</v>
      </c>
      <c r="C64" s="25">
        <v>787</v>
      </c>
      <c r="D64" s="17">
        <v>750</v>
      </c>
      <c r="E64" s="17">
        <v>650</v>
      </c>
      <c r="F64" s="17">
        <f t="shared" ref="F64" si="54">SUM(C64*D64)</f>
        <v>590250</v>
      </c>
      <c r="G64" s="12">
        <f t="shared" ref="G64" si="55">SUM(C64*E64)</f>
        <v>511550</v>
      </c>
      <c r="H64" s="17">
        <f t="shared" ref="H64" si="56">SUM(F64)+G64</f>
        <v>1101800</v>
      </c>
    </row>
    <row r="65" spans="1:8" x14ac:dyDescent="0.25">
      <c r="A65" s="23">
        <v>5.8</v>
      </c>
      <c r="B65" s="22" t="s">
        <v>58</v>
      </c>
      <c r="C65" s="25">
        <v>480</v>
      </c>
      <c r="D65" s="17">
        <v>900</v>
      </c>
      <c r="E65" s="17">
        <v>850</v>
      </c>
      <c r="F65" s="17">
        <f t="shared" ref="F65" si="57">SUM(C65*D65)</f>
        <v>432000</v>
      </c>
      <c r="G65" s="12">
        <f t="shared" ref="G65" si="58">SUM(C65*E65)</f>
        <v>408000</v>
      </c>
      <c r="H65" s="17">
        <f t="shared" ref="H65" si="59">SUM(F65)+G65</f>
        <v>840000</v>
      </c>
    </row>
    <row r="66" spans="1:8" x14ac:dyDescent="0.25">
      <c r="A66" s="6"/>
      <c r="B66" s="40" t="s">
        <v>7</v>
      </c>
      <c r="C66" s="41"/>
      <c r="D66" s="41"/>
      <c r="E66" s="41"/>
      <c r="F66" s="41"/>
      <c r="G66" s="42"/>
      <c r="H66" s="13">
        <f>SUM(H58:H63)</f>
        <v>940200</v>
      </c>
    </row>
    <row r="67" spans="1:8" x14ac:dyDescent="0.25">
      <c r="A67" s="7"/>
      <c r="B67" s="40" t="s">
        <v>6</v>
      </c>
      <c r="C67" s="41"/>
      <c r="D67" s="41"/>
      <c r="E67" s="41"/>
      <c r="F67" s="41"/>
      <c r="G67" s="42"/>
      <c r="H67" s="14">
        <f>H66*18/118</f>
        <v>143420.33898305084</v>
      </c>
    </row>
    <row r="68" spans="1:8" x14ac:dyDescent="0.25">
      <c r="A68" s="9"/>
      <c r="B68" s="45" t="s">
        <v>14</v>
      </c>
      <c r="C68" s="46"/>
      <c r="D68" s="46"/>
      <c r="E68" s="46"/>
      <c r="F68" s="46"/>
      <c r="G68" s="47"/>
      <c r="H68" s="15">
        <f>SUM(I12+I20+I30+I45+I57)</f>
        <v>8820228</v>
      </c>
    </row>
    <row r="69" spans="1:8" x14ac:dyDescent="0.25">
      <c r="A69" s="9"/>
      <c r="B69" s="45" t="s">
        <v>15</v>
      </c>
      <c r="C69" s="46"/>
      <c r="D69" s="46"/>
      <c r="E69" s="46"/>
      <c r="F69" s="46"/>
      <c r="G69" s="47"/>
      <c r="H69" s="15">
        <f>SUM(I13+I21+I31+I46+I58)</f>
        <v>5493450</v>
      </c>
    </row>
    <row r="70" spans="1:8" x14ac:dyDescent="0.25">
      <c r="A70" s="9"/>
      <c r="B70" s="45" t="s">
        <v>16</v>
      </c>
      <c r="C70" s="46"/>
      <c r="D70" s="46"/>
      <c r="E70" s="46"/>
      <c r="F70" s="46"/>
      <c r="G70" s="47"/>
      <c r="H70" s="15">
        <f>SUM(H68:H69)</f>
        <v>14313678</v>
      </c>
    </row>
    <row r="71" spans="1:8" x14ac:dyDescent="0.25">
      <c r="A71" s="9"/>
      <c r="B71" s="45" t="s">
        <v>6</v>
      </c>
      <c r="C71" s="46"/>
      <c r="D71" s="46"/>
      <c r="E71" s="46"/>
      <c r="F71" s="46"/>
      <c r="G71" s="47"/>
      <c r="H71" s="15">
        <f>H70*18/118</f>
        <v>2183442.4067796608</v>
      </c>
    </row>
    <row r="74" spans="1:8" x14ac:dyDescent="0.25">
      <c r="G74" s="24"/>
    </row>
  </sheetData>
  <mergeCells count="29">
    <mergeCell ref="B70:G70"/>
    <mergeCell ref="B71:G71"/>
    <mergeCell ref="B68:G68"/>
    <mergeCell ref="C1:E1"/>
    <mergeCell ref="I11:J11"/>
    <mergeCell ref="I36:J36"/>
    <mergeCell ref="B19:G19"/>
    <mergeCell ref="B18:G18"/>
    <mergeCell ref="C2:G2"/>
    <mergeCell ref="I17:J17"/>
    <mergeCell ref="I18:J18"/>
    <mergeCell ref="H5:H6"/>
    <mergeCell ref="F5:F6"/>
    <mergeCell ref="G5:G6"/>
    <mergeCell ref="A5:A6"/>
    <mergeCell ref="B5:B6"/>
    <mergeCell ref="C5:C6"/>
    <mergeCell ref="D5:D6"/>
    <mergeCell ref="E5:E6"/>
    <mergeCell ref="B66:G66"/>
    <mergeCell ref="B67:G67"/>
    <mergeCell ref="C3:E3"/>
    <mergeCell ref="B69:G69"/>
    <mergeCell ref="B45:G45"/>
    <mergeCell ref="B46:G46"/>
    <mergeCell ref="B55:G55"/>
    <mergeCell ref="B56:G56"/>
    <mergeCell ref="B27:G27"/>
    <mergeCell ref="B28:G28"/>
  </mergeCells>
  <pageMargins left="0.23622047244094491" right="0.23622047244094491" top="0.74803149606299213" bottom="0.74803149606299213" header="0.31496062992125984" footer="0.31496062992125984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Boris</cp:lastModifiedBy>
  <cp:lastPrinted>2016-05-20T05:23:34Z</cp:lastPrinted>
  <dcterms:created xsi:type="dcterms:W3CDTF">2016-01-11T12:33:34Z</dcterms:created>
  <dcterms:modified xsi:type="dcterms:W3CDTF">2016-05-20T05:25:36Z</dcterms:modified>
</cp:coreProperties>
</file>